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L:\Erhvervsøkonomi\LandbrugsInfo\01-LandbrugsInfo\23-Promille\2020\"/>
    </mc:Choice>
  </mc:AlternateContent>
  <xr:revisionPtr revIDLastSave="0" documentId="8_{CE5B1536-1DCD-4EB5-8721-9913B1B35D0E}" xr6:coauthVersionLast="45" xr6:coauthVersionMax="45" xr10:uidLastSave="{00000000-0000-0000-0000-000000000000}"/>
  <bookViews>
    <workbookView xWindow="31065" yWindow="1770" windowWidth="21600" windowHeight="11385" xr2:uid="{FBB033A4-4853-4565-9FA8-DAD5CB909C4D}"/>
  </bookViews>
  <sheets>
    <sheet name="Konsolideringsanalyse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I48" i="1" s="1"/>
  <c r="E65" i="1"/>
  <c r="I46" i="1"/>
  <c r="I44" i="1"/>
  <c r="I42" i="1"/>
  <c r="I40" i="1"/>
  <c r="F17" i="1"/>
  <c r="D59" i="1"/>
  <c r="I25" i="1" l="1"/>
  <c r="I29" i="1" s="1"/>
  <c r="I35" i="1" s="1"/>
  <c r="I60" i="1"/>
  <c r="D65" i="1"/>
  <c r="E54" i="1"/>
  <c r="I55" i="1" l="1"/>
  <c r="D54" i="1"/>
  <c r="F32" i="1"/>
  <c r="I65" i="1" l="1"/>
  <c r="I68" i="1" s="1"/>
</calcChain>
</file>

<file path=xl/sharedStrings.xml><?xml version="1.0" encoding="utf-8"?>
<sst xmlns="http://schemas.openxmlformats.org/spreadsheetml/2006/main" count="58" uniqueCount="56">
  <si>
    <t>Resultat efter finansiering</t>
  </si>
  <si>
    <t>Private indtægter/omkostninger</t>
  </si>
  <si>
    <t>Konsolidering</t>
  </si>
  <si>
    <t>Tilbageførte særlige poster</t>
  </si>
  <si>
    <t xml:space="preserve">  Stambesætning</t>
  </si>
  <si>
    <t xml:space="preserve">  Handelsbesætning</t>
  </si>
  <si>
    <t xml:space="preserve">  Beholdning til foder</t>
  </si>
  <si>
    <t>Fradragsberettiget pension</t>
  </si>
  <si>
    <t>Evt. fremført underskud</t>
  </si>
  <si>
    <t>Beregningsgrundlag</t>
  </si>
  <si>
    <t>Personfradrag og beskæftigelsesfradrag</t>
  </si>
  <si>
    <t>Beregningsgrundlag efter personfradrag</t>
  </si>
  <si>
    <t>Skattesats</t>
  </si>
  <si>
    <t xml:space="preserve">   Beregnet skat</t>
  </si>
  <si>
    <t>Privatforbrug etc</t>
  </si>
  <si>
    <t>Børn og unge ydelse etc.</t>
  </si>
  <si>
    <t>Ikke-fradragsberettiget pension</t>
  </si>
  <si>
    <t>Faktorer til nulpunktsberegning</t>
  </si>
  <si>
    <t>Skatteværdi af personfradrag</t>
  </si>
  <si>
    <t>Grundlag for nulpunktsberegning</t>
  </si>
  <si>
    <t>Skatteberegningsfaktor</t>
  </si>
  <si>
    <t>Beregningsgrundlag ved nulkonsolidering</t>
  </si>
  <si>
    <t>Ændring i grundlag for nulkonsolidering</t>
  </si>
  <si>
    <t>Indtastninger</t>
  </si>
  <si>
    <t>Resultater</t>
  </si>
  <si>
    <t>Regnskabstal</t>
  </si>
  <si>
    <t>Beregninger til Nulpunktspris</t>
  </si>
  <si>
    <t>Valg af drifttype</t>
  </si>
  <si>
    <t>Smågrise</t>
  </si>
  <si>
    <t>Mælk</t>
  </si>
  <si>
    <t>Slagtesvin</t>
  </si>
  <si>
    <t>Fravænnede grise</t>
  </si>
  <si>
    <t>Divisor</t>
  </si>
  <si>
    <t>Egenpris</t>
  </si>
  <si>
    <t>Ændring i pris</t>
  </si>
  <si>
    <t>Beregning af divisor</t>
  </si>
  <si>
    <t>Andre oplysninger til beregning</t>
  </si>
  <si>
    <t>Nulpunktskonsolidering</t>
  </si>
  <si>
    <t>FRATS</t>
  </si>
  <si>
    <t>Alm. Slagtesvin</t>
  </si>
  <si>
    <t xml:space="preserve">  (Gøres da der tages hensyn til at småriseprisen også ændres ved ændring i slagtesvineprisen)</t>
  </si>
  <si>
    <t xml:space="preserve">  Beholdninger til salg</t>
  </si>
  <si>
    <t>Felterne nedenunder fortæller hvad der skal angives i de blå bokse</t>
  </si>
  <si>
    <t>Tilbageførte værdiændringer i alt</t>
  </si>
  <si>
    <t>Tilbageførte værdiændringer:</t>
  </si>
  <si>
    <t>Evt. børne og unge ydelse etc</t>
  </si>
  <si>
    <t xml:space="preserve">For de fire udregninger vil der (afhængig af valg af drifttype), stå specificeret hvad man skal indtaste i de lyseblå felter. </t>
  </si>
  <si>
    <t>KONSOLIDERINGSANALYSE TIL BUDGET</t>
  </si>
  <si>
    <t>Forklaring til regnearket</t>
  </si>
  <si>
    <t>Konsolideringsanalyse til budget bruges til at udregne konsolideringen og nulpunktskonsolideringen for et givent budget.</t>
  </si>
  <si>
    <t>Resultater og informationer fra budgettet indtastes i de lyseblå.</t>
  </si>
  <si>
    <t>Under beregninger til nulpunktspris skal der under "Valg af drifttype" vælges en type ved at klikke på den lyseblå celle, B55. En liste med valgmuligheder skulle gerne vise sig, og man skal derfor IKKE selv indtaste drifttypen. Der kan beregnes på Mælk, smågrise, fravænnede grise og slagtesvin</t>
  </si>
  <si>
    <t>Angivelse af Egenpris*</t>
  </si>
  <si>
    <t>** Ved FRATS og slagtesvin anvendes hhv en faktor 0,67 og 0,49 ved beregning af prisændingen</t>
  </si>
  <si>
    <t>*Egenpris er den afregningspris man har fået for produktet, dvs ikke noteringer e.a. men ens egen salgspris for de enheder man har solgt.</t>
  </si>
  <si>
    <t>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</si>
</sst>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9"/>
      <color theme="1"/>
      <name val="Arial"/>
      <family val="2"/>
    </font>
    <font>
      <sz val="9.5"/>
      <color theme="1"/>
      <name val="Arial"/>
      <family val="2"/>
    </font>
    <font>
      <sz val="9.5"/>
      <name val="Arial"/>
      <family val="2"/>
    </font>
    <font>
      <b/>
      <sz val="14"/>
      <color theme="0"/>
      <name val="Calibri "/>
    </font>
    <font>
      <b/>
      <sz val="18"/>
      <color theme="0"/>
      <name val="Calibri "/>
    </font>
    <font>
      <sz val="9"/>
      <color theme="1"/>
      <name val="Calibri "/>
    </font>
    <font>
      <b/>
      <sz val="11"/>
      <color theme="0"/>
      <name val="Calibri "/>
    </font>
    <font>
      <sz val="9.5"/>
      <color theme="1"/>
      <name val="Calibri "/>
    </font>
    <font>
      <i/>
      <sz val="9.5"/>
      <color theme="1"/>
      <name val="Calibri "/>
    </font>
    <font>
      <b/>
      <sz val="9"/>
      <color theme="1"/>
      <name val="Calibri "/>
    </font>
    <font>
      <sz val="9"/>
      <name val="Calibri "/>
    </font>
    <font>
      <b/>
      <sz val="9"/>
      <color theme="0"/>
      <name val="Calibri "/>
    </font>
    <font>
      <b/>
      <sz val="9.5"/>
      <name val="Calibri "/>
    </font>
    <font>
      <b/>
      <sz val="9"/>
      <name val="Calibri "/>
    </font>
    <font>
      <sz val="9.5"/>
      <color theme="0"/>
      <name val="Calibri "/>
    </font>
    <font>
      <sz val="9"/>
      <color theme="0"/>
      <name val="Calibri "/>
    </font>
    <font>
      <b/>
      <sz val="9.5"/>
      <color theme="1"/>
      <name val="Calibri "/>
    </font>
    <font>
      <b/>
      <sz val="11"/>
      <color theme="1"/>
      <name val="Calibri "/>
    </font>
    <font>
      <sz val="14"/>
      <name val="Calibri "/>
    </font>
    <font>
      <b/>
      <sz val="12"/>
      <color theme="0"/>
      <name val="Calibri "/>
    </font>
    <font>
      <sz val="11"/>
      <color rgb="FF000000"/>
      <name val="Calibri"/>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C3E4FA"/>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3">
    <xf numFmtId="0" fontId="0" fillId="0" borderId="0" xfId="0"/>
    <xf numFmtId="0" fontId="0" fillId="2" borderId="0" xfId="0" applyFill="1"/>
    <xf numFmtId="0" fontId="0" fillId="2" borderId="0" xfId="0" applyFill="1" applyBorder="1"/>
    <xf numFmtId="0" fontId="1" fillId="2" borderId="0" xfId="0" applyFont="1" applyFill="1"/>
    <xf numFmtId="0" fontId="2" fillId="2" borderId="0" xfId="0" applyFont="1" applyFill="1"/>
    <xf numFmtId="0" fontId="3" fillId="3" borderId="1" xfId="0" applyFont="1" applyFill="1" applyBorder="1"/>
    <xf numFmtId="0" fontId="4" fillId="3" borderId="0" xfId="0" applyFont="1" applyFill="1"/>
    <xf numFmtId="0" fontId="5" fillId="3" borderId="0" xfId="0" applyFont="1" applyFill="1"/>
    <xf numFmtId="0" fontId="5" fillId="2" borderId="0" xfId="0" applyFont="1" applyFill="1"/>
    <xf numFmtId="0" fontId="5" fillId="3" borderId="2" xfId="0" applyFont="1" applyFill="1" applyBorder="1"/>
    <xf numFmtId="0" fontId="5" fillId="3" borderId="3" xfId="0" applyFont="1" applyFill="1" applyBorder="1"/>
    <xf numFmtId="0" fontId="5" fillId="3" borderId="4" xfId="0" applyFont="1" applyFill="1" applyBorder="1"/>
    <xf numFmtId="0" fontId="5" fillId="0" borderId="0" xfId="0" applyFont="1"/>
    <xf numFmtId="0" fontId="6" fillId="2" borderId="0" xfId="0" applyFont="1" applyFill="1"/>
    <xf numFmtId="0" fontId="5" fillId="2" borderId="0" xfId="0" applyFont="1" applyFill="1" applyAlignment="1">
      <alignment horizontal="right"/>
    </xf>
    <xf numFmtId="0" fontId="7" fillId="2" borderId="0" xfId="0" applyFont="1" applyFill="1" applyBorder="1"/>
    <xf numFmtId="0" fontId="5" fillId="2" borderId="0" xfId="0" applyFont="1" applyFill="1" applyBorder="1"/>
    <xf numFmtId="3" fontId="5" fillId="2" borderId="0" xfId="0" applyNumberFormat="1" applyFont="1" applyFill="1" applyBorder="1"/>
    <xf numFmtId="0" fontId="7" fillId="2" borderId="0" xfId="0" quotePrefix="1" applyFont="1" applyFill="1" applyBorder="1"/>
    <xf numFmtId="0" fontId="8" fillId="2" borderId="0" xfId="0" applyFont="1" applyFill="1" applyBorder="1"/>
    <xf numFmtId="4" fontId="5" fillId="2" borderId="0" xfId="0" applyNumberFormat="1" applyFont="1" applyFill="1" applyBorder="1"/>
    <xf numFmtId="4" fontId="9" fillId="2" borderId="0" xfId="0" applyNumberFormat="1" applyFont="1" applyFill="1" applyBorder="1"/>
    <xf numFmtId="0" fontId="7" fillId="0" borderId="0" xfId="0" applyFont="1" applyBorder="1"/>
    <xf numFmtId="0" fontId="7" fillId="2" borderId="0" xfId="0" applyFont="1" applyFill="1"/>
    <xf numFmtId="0" fontId="12" fillId="2" borderId="0" xfId="0" applyFont="1" applyFill="1" applyBorder="1"/>
    <xf numFmtId="3" fontId="10" fillId="2" borderId="0" xfId="0" applyNumberFormat="1" applyFont="1" applyFill="1" applyBorder="1"/>
    <xf numFmtId="3" fontId="13" fillId="2" borderId="0" xfId="0" applyNumberFormat="1" applyFont="1" applyFill="1" applyBorder="1"/>
    <xf numFmtId="0" fontId="6" fillId="3" borderId="0" xfId="0" applyFont="1" applyFill="1" applyBorder="1"/>
    <xf numFmtId="0" fontId="14" fillId="3" borderId="0" xfId="0" applyFont="1" applyFill="1" applyBorder="1"/>
    <xf numFmtId="3" fontId="15" fillId="3" borderId="0" xfId="0" applyNumberFormat="1" applyFont="1" applyFill="1" applyBorder="1"/>
    <xf numFmtId="0" fontId="15" fillId="3" borderId="0" xfId="0" applyFont="1" applyFill="1"/>
    <xf numFmtId="0" fontId="16" fillId="2" borderId="2" xfId="0" applyFont="1" applyFill="1" applyBorder="1"/>
    <xf numFmtId="3" fontId="5" fillId="2" borderId="3" xfId="0" applyNumberFormat="1" applyFont="1" applyFill="1" applyBorder="1"/>
    <xf numFmtId="3" fontId="17" fillId="2" borderId="0" xfId="0" applyNumberFormat="1" applyFont="1" applyFill="1" applyBorder="1"/>
    <xf numFmtId="0" fontId="14" fillId="2" borderId="0" xfId="0" applyFont="1" applyFill="1" applyBorder="1"/>
    <xf numFmtId="0" fontId="15" fillId="2" borderId="0" xfId="0" applyFont="1" applyFill="1"/>
    <xf numFmtId="0" fontId="5" fillId="2" borderId="3" xfId="0" applyFont="1" applyFill="1" applyBorder="1"/>
    <xf numFmtId="3" fontId="3" fillId="3" borderId="0" xfId="0" applyNumberFormat="1" applyFont="1" applyFill="1" applyBorder="1"/>
    <xf numFmtId="0" fontId="3" fillId="3" borderId="0" xfId="0" applyFont="1" applyFill="1"/>
    <xf numFmtId="0" fontId="5" fillId="0" borderId="4" xfId="0" applyFont="1" applyFill="1" applyBorder="1"/>
    <xf numFmtId="2" fontId="0" fillId="2" borderId="0" xfId="0" applyNumberFormat="1" applyFill="1" applyAlignment="1">
      <alignment wrapText="1"/>
    </xf>
    <xf numFmtId="0" fontId="5" fillId="2" borderId="0" xfId="0" applyFont="1" applyFill="1" applyAlignment="1">
      <alignment wrapText="1"/>
    </xf>
    <xf numFmtId="0" fontId="3" fillId="2" borderId="0" xfId="0" applyFont="1" applyFill="1" applyBorder="1" applyAlignment="1">
      <alignment horizontal="center"/>
    </xf>
    <xf numFmtId="3" fontId="3" fillId="2" borderId="0" xfId="0" applyNumberFormat="1" applyFont="1" applyFill="1" applyBorder="1"/>
    <xf numFmtId="0" fontId="5" fillId="2" borderId="2" xfId="0" applyFont="1" applyFill="1" applyBorder="1"/>
    <xf numFmtId="0" fontId="5" fillId="2" borderId="4" xfId="0" applyFont="1" applyFill="1" applyBorder="1"/>
    <xf numFmtId="0" fontId="0" fillId="2" borderId="0" xfId="0" applyFill="1" applyAlignment="1">
      <alignment wrapText="1"/>
    </xf>
    <xf numFmtId="2" fontId="9" fillId="2" borderId="0" xfId="0" applyNumberFormat="1" applyFont="1" applyFill="1" applyBorder="1"/>
    <xf numFmtId="2" fontId="9" fillId="2" borderId="0" xfId="0" applyNumberFormat="1" applyFont="1" applyFill="1"/>
    <xf numFmtId="3" fontId="9" fillId="2" borderId="0" xfId="0" applyNumberFormat="1" applyFont="1" applyFill="1"/>
    <xf numFmtId="3" fontId="9" fillId="2" borderId="0" xfId="0" applyNumberFormat="1" applyFont="1" applyFill="1" applyBorder="1"/>
    <xf numFmtId="3" fontId="5" fillId="2" borderId="0" xfId="0" applyNumberFormat="1" applyFont="1" applyFill="1"/>
    <xf numFmtId="3" fontId="9" fillId="2" borderId="4" xfId="0" applyNumberFormat="1" applyFont="1" applyFill="1" applyBorder="1"/>
    <xf numFmtId="0" fontId="3" fillId="3" borderId="2" xfId="0" applyFont="1" applyFill="1" applyBorder="1"/>
    <xf numFmtId="3" fontId="18" fillId="3" borderId="3" xfId="0" applyNumberFormat="1" applyFont="1" applyFill="1" applyBorder="1"/>
    <xf numFmtId="3" fontId="3" fillId="3" borderId="4" xfId="0" applyNumberFormat="1" applyFont="1" applyFill="1" applyBorder="1"/>
    <xf numFmtId="0" fontId="19" fillId="3" borderId="0" xfId="0" applyFont="1" applyFill="1"/>
    <xf numFmtId="3" fontId="9" fillId="2" borderId="1" xfId="0" applyNumberFormat="1" applyFont="1" applyFill="1" applyBorder="1"/>
    <xf numFmtId="0" fontId="5" fillId="2" borderId="1" xfId="0" applyFont="1" applyFill="1" applyBorder="1"/>
    <xf numFmtId="0" fontId="0" fillId="2" borderId="5" xfId="0" applyFill="1" applyBorder="1"/>
    <xf numFmtId="0" fontId="5" fillId="2" borderId="6" xfId="0" applyFont="1" applyFill="1" applyBorder="1"/>
    <xf numFmtId="0" fontId="0" fillId="2" borderId="6" xfId="0" applyFill="1" applyBorder="1"/>
    <xf numFmtId="0" fontId="0" fillId="2" borderId="7" xfId="0" applyFill="1" applyBorder="1"/>
    <xf numFmtId="0" fontId="0" fillId="2" borderId="8" xfId="0" applyFill="1" applyBorder="1"/>
    <xf numFmtId="0" fontId="5" fillId="2" borderId="9" xfId="0" applyFont="1" applyFill="1" applyBorder="1"/>
    <xf numFmtId="0" fontId="0" fillId="2" borderId="9" xfId="0" applyFill="1" applyBorder="1"/>
    <xf numFmtId="0" fontId="0" fillId="2" borderId="10" xfId="0" applyFill="1" applyBorder="1"/>
    <xf numFmtId="3" fontId="9" fillId="2" borderId="4" xfId="0" applyNumberFormat="1" applyFont="1" applyFill="1" applyBorder="1" applyProtection="1"/>
    <xf numFmtId="0" fontId="20" fillId="2" borderId="0" xfId="0" applyFont="1" applyFill="1"/>
    <xf numFmtId="0" fontId="0" fillId="2" borderId="11" xfId="0" applyFill="1" applyBorder="1"/>
    <xf numFmtId="0" fontId="0" fillId="2" borderId="12" xfId="0" applyFill="1" applyBorder="1"/>
    <xf numFmtId="0" fontId="21" fillId="2" borderId="6" xfId="0" applyFont="1" applyFill="1" applyBorder="1"/>
    <xf numFmtId="0" fontId="15" fillId="3" borderId="0" xfId="0" applyFont="1" applyFill="1" applyAlignment="1">
      <alignment horizontal="right" vertical="top"/>
    </xf>
    <xf numFmtId="3" fontId="9" fillId="4" borderId="4" xfId="0" applyNumberFormat="1" applyFont="1" applyFill="1" applyBorder="1" applyProtection="1">
      <protection locked="0"/>
    </xf>
    <xf numFmtId="3" fontId="9" fillId="4" borderId="1" xfId="0" applyNumberFormat="1" applyFont="1" applyFill="1" applyBorder="1" applyProtection="1">
      <protection locked="0"/>
    </xf>
    <xf numFmtId="164" fontId="9" fillId="4" borderId="1" xfId="0" applyNumberFormat="1" applyFont="1" applyFill="1" applyBorder="1" applyProtection="1">
      <protection locked="0"/>
    </xf>
    <xf numFmtId="0" fontId="5" fillId="4" borderId="1" xfId="0" applyFont="1" applyFill="1" applyBorder="1" applyProtection="1">
      <protection locked="0"/>
    </xf>
    <xf numFmtId="0" fontId="0" fillId="4" borderId="1" xfId="0" applyFill="1" applyBorder="1" applyProtection="1">
      <protection locked="0"/>
    </xf>
    <xf numFmtId="0" fontId="9" fillId="4" borderId="1" xfId="0" applyFont="1" applyFill="1" applyBorder="1" applyAlignment="1" applyProtection="1">
      <alignment horizontal="center"/>
      <protection locked="0"/>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3" fontId="3" fillId="3" borderId="0" xfId="0" applyNumberFormat="1" applyFont="1" applyFill="1" applyBorder="1" applyAlignment="1">
      <alignment horizontal="center" vertical="top" wrapText="1"/>
    </xf>
    <xf numFmtId="3" fontId="11" fillId="3" borderId="0" xfId="0" applyNumberFormat="1" applyFont="1" applyFill="1" applyBorder="1" applyAlignment="1">
      <alignment horizontal="center" vertical="top" wrapText="1"/>
    </xf>
    <xf numFmtId="0" fontId="19" fillId="3" borderId="0" xfId="0" applyFont="1" applyFill="1" applyAlignment="1">
      <alignment horizontal="left"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al" xfId="0" builtinId="0"/>
  </cellStyles>
  <dxfs count="10">
    <dxf>
      <font>
        <color theme="0"/>
      </font>
    </dxf>
    <dxf>
      <numFmt numFmtId="4" formatCode="#,##0.00"/>
    </dxf>
    <dxf>
      <numFmt numFmtId="4" formatCode="#,##0.00"/>
    </dxf>
    <dxf>
      <numFmt numFmtId="4" formatCode="#,##0.00"/>
    </dxf>
    <dxf>
      <numFmt numFmtId="4" formatCode="#,##0.00"/>
    </dxf>
    <dxf>
      <numFmt numFmtId="3" formatCode="#,##0"/>
    </dxf>
    <dxf>
      <numFmt numFmtId="4" formatCode="#,##0.00"/>
    </dxf>
    <dxf>
      <numFmt numFmtId="3" formatCode="#,##0"/>
    </dxf>
    <dxf>
      <numFmt numFmtId="3" formatCode="#,##0"/>
    </dxf>
    <dxf>
      <numFmt numFmtId="3" formatCode="#,##0"/>
    </dxf>
  </dxfs>
  <tableStyles count="0" defaultTableStyle="TableStyleMedium2" defaultPivotStyle="PivotStyleLight16"/>
  <colors>
    <mruColors>
      <color rgb="FFC3E4FA"/>
      <color rgb="FFCCECFF"/>
      <color rgb="FFECF6FE"/>
      <color rgb="FF008080"/>
      <color rgb="FFF0F8FE"/>
      <color rgb="FFD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CEC27-BE06-4DF9-971E-370F2B8F4A86}">
  <dimension ref="A2:T77"/>
  <sheetViews>
    <sheetView tabSelected="1" zoomScaleNormal="100" workbookViewId="0"/>
  </sheetViews>
  <sheetFormatPr defaultRowHeight="12"/>
  <cols>
    <col min="1" max="1" width="5.85546875" style="1" customWidth="1"/>
    <col min="2" max="2" width="40.28515625" style="1" customWidth="1"/>
    <col min="3" max="3" width="9.140625" style="1"/>
    <col min="4" max="4" width="27.5703125" style="1" customWidth="1"/>
    <col min="5" max="5" width="29.28515625" style="1" customWidth="1"/>
    <col min="6" max="6" width="19.140625" style="1" bestFit="1" customWidth="1"/>
    <col min="7" max="7" width="10.140625" style="1" customWidth="1"/>
    <col min="8" max="8" width="4.5703125" style="1" customWidth="1"/>
    <col min="9" max="9" width="14.85546875" style="1" bestFit="1" customWidth="1"/>
    <col min="10" max="10" width="6.140625" style="1" customWidth="1"/>
    <col min="11" max="11" width="2.42578125" style="1" customWidth="1"/>
    <col min="12" max="18" width="9.140625" style="1"/>
    <col min="19" max="19" width="1.7109375" style="1" customWidth="1"/>
    <col min="20" max="20" width="10.85546875" style="1" customWidth="1"/>
    <col min="21" max="16384" width="9.140625" style="1"/>
  </cols>
  <sheetData>
    <row r="2" spans="2:19" ht="23.25">
      <c r="B2" s="6" t="s">
        <v>47</v>
      </c>
      <c r="C2" s="7"/>
      <c r="D2" s="7"/>
      <c r="E2" s="7"/>
      <c r="F2" s="7"/>
      <c r="G2" s="7"/>
      <c r="H2" s="7"/>
      <c r="I2" s="72" t="s">
        <v>55</v>
      </c>
      <c r="K2" s="59"/>
      <c r="L2" s="71" t="s">
        <v>48</v>
      </c>
      <c r="M2" s="61"/>
      <c r="N2" s="61"/>
      <c r="O2" s="61"/>
      <c r="P2" s="61"/>
      <c r="Q2" s="61"/>
      <c r="R2" s="61"/>
      <c r="S2" s="62"/>
    </row>
    <row r="3" spans="2:19">
      <c r="B3" s="8"/>
      <c r="C3" s="8"/>
      <c r="D3" s="8"/>
      <c r="E3" s="8"/>
      <c r="F3" s="8"/>
      <c r="G3" s="8"/>
      <c r="H3" s="8"/>
      <c r="I3" s="8"/>
      <c r="K3" s="69"/>
      <c r="L3" s="2"/>
      <c r="M3" s="2"/>
      <c r="N3" s="2"/>
      <c r="O3" s="2"/>
      <c r="P3" s="2"/>
      <c r="Q3" s="2"/>
      <c r="R3" s="2"/>
      <c r="S3" s="70"/>
    </row>
    <row r="4" spans="2:19">
      <c r="B4" s="9"/>
      <c r="C4" s="10"/>
      <c r="D4" s="10"/>
      <c r="E4" s="10"/>
      <c r="F4" s="10"/>
      <c r="G4" s="10"/>
      <c r="H4" s="10"/>
      <c r="I4" s="11"/>
      <c r="K4" s="69"/>
      <c r="L4" s="79" t="s">
        <v>49</v>
      </c>
      <c r="M4" s="79"/>
      <c r="N4" s="79"/>
      <c r="O4" s="79"/>
      <c r="P4" s="79"/>
      <c r="Q4" s="79"/>
      <c r="R4" s="79"/>
      <c r="S4" s="80"/>
    </row>
    <row r="5" spans="2:19">
      <c r="B5" s="8"/>
      <c r="C5" s="8"/>
      <c r="D5" s="8"/>
      <c r="E5" s="8"/>
      <c r="F5" s="8"/>
      <c r="G5" s="8"/>
      <c r="H5" s="8"/>
      <c r="I5" s="12"/>
      <c r="K5" s="69"/>
      <c r="L5" s="79"/>
      <c r="M5" s="79"/>
      <c r="N5" s="79"/>
      <c r="O5" s="79"/>
      <c r="P5" s="79"/>
      <c r="Q5" s="79"/>
      <c r="R5" s="79"/>
      <c r="S5" s="80"/>
    </row>
    <row r="6" spans="2:19" ht="18">
      <c r="B6" s="5" t="s">
        <v>25</v>
      </c>
      <c r="C6" s="13"/>
      <c r="D6" s="13"/>
      <c r="E6" s="13"/>
      <c r="F6" s="5" t="s">
        <v>23</v>
      </c>
      <c r="G6" s="8"/>
      <c r="H6" s="8"/>
      <c r="I6" s="5" t="s">
        <v>24</v>
      </c>
      <c r="K6" s="69"/>
      <c r="L6" s="2"/>
      <c r="M6" s="2"/>
      <c r="N6" s="2"/>
      <c r="O6" s="2"/>
      <c r="P6" s="2"/>
      <c r="Q6" s="2"/>
      <c r="R6" s="2"/>
      <c r="S6" s="70"/>
    </row>
    <row r="7" spans="2:19" ht="15">
      <c r="B7" s="13"/>
      <c r="C7" s="8"/>
      <c r="D7" s="8"/>
      <c r="E7" s="14"/>
      <c r="F7" s="14"/>
      <c r="G7" s="8"/>
      <c r="H7" s="8"/>
      <c r="I7" s="8"/>
      <c r="K7" s="69"/>
      <c r="L7" s="2" t="s">
        <v>50</v>
      </c>
      <c r="M7" s="2"/>
      <c r="N7" s="2"/>
      <c r="O7" s="2"/>
      <c r="P7" s="2"/>
      <c r="Q7" s="2"/>
      <c r="R7" s="2"/>
      <c r="S7" s="70"/>
    </row>
    <row r="8" spans="2:19" ht="12.75">
      <c r="B8" s="15" t="s">
        <v>0</v>
      </c>
      <c r="C8" s="16"/>
      <c r="D8" s="16"/>
      <c r="E8" s="16"/>
      <c r="F8" s="73"/>
      <c r="G8" s="49"/>
      <c r="H8" s="49"/>
      <c r="I8" s="49"/>
      <c r="K8" s="69"/>
      <c r="L8" s="2"/>
      <c r="M8" s="2"/>
      <c r="N8" s="2"/>
      <c r="O8" s="2"/>
      <c r="P8" s="2"/>
      <c r="Q8" s="2"/>
      <c r="R8" s="2"/>
      <c r="S8" s="70"/>
    </row>
    <row r="9" spans="2:19" ht="15" customHeight="1">
      <c r="B9" s="15" t="s">
        <v>3</v>
      </c>
      <c r="C9" s="17"/>
      <c r="D9" s="17"/>
      <c r="E9" s="17"/>
      <c r="F9" s="73"/>
      <c r="G9" s="49"/>
      <c r="H9" s="49"/>
      <c r="I9" s="49"/>
      <c r="K9" s="69"/>
      <c r="L9" s="79" t="s">
        <v>51</v>
      </c>
      <c r="M9" s="79"/>
      <c r="N9" s="79"/>
      <c r="O9" s="79"/>
      <c r="P9" s="79"/>
      <c r="Q9" s="79"/>
      <c r="R9" s="79"/>
      <c r="S9" s="70"/>
    </row>
    <row r="10" spans="2:19" ht="12.75" customHeight="1">
      <c r="B10" s="15" t="s">
        <v>1</v>
      </c>
      <c r="C10" s="17"/>
      <c r="D10" s="17"/>
      <c r="E10" s="17"/>
      <c r="F10" s="73"/>
      <c r="G10" s="49"/>
      <c r="H10" s="49"/>
      <c r="I10" s="49"/>
      <c r="K10" s="69"/>
      <c r="L10" s="79"/>
      <c r="M10" s="79"/>
      <c r="N10" s="79"/>
      <c r="O10" s="79"/>
      <c r="P10" s="79"/>
      <c r="Q10" s="79"/>
      <c r="R10" s="79"/>
      <c r="S10" s="70"/>
    </row>
    <row r="11" spans="2:19" ht="12.75" customHeight="1">
      <c r="B11" s="18" t="s">
        <v>45</v>
      </c>
      <c r="C11" s="17"/>
      <c r="D11" s="17"/>
      <c r="E11" s="17"/>
      <c r="F11" s="73"/>
      <c r="G11" s="49"/>
      <c r="H11" s="49"/>
      <c r="I11" s="49"/>
      <c r="K11" s="69"/>
      <c r="L11" s="79"/>
      <c r="M11" s="79"/>
      <c r="N11" s="79"/>
      <c r="O11" s="79"/>
      <c r="P11" s="79"/>
      <c r="Q11" s="79"/>
      <c r="R11" s="79"/>
      <c r="S11" s="70"/>
    </row>
    <row r="12" spans="2:19" ht="12.75">
      <c r="B12" s="15" t="s">
        <v>44</v>
      </c>
      <c r="C12" s="17"/>
      <c r="D12" s="17"/>
      <c r="E12" s="17"/>
      <c r="F12" s="67"/>
      <c r="G12" s="49"/>
      <c r="H12" s="49"/>
      <c r="I12" s="49"/>
      <c r="K12" s="69"/>
      <c r="L12" s="79"/>
      <c r="M12" s="79"/>
      <c r="N12" s="79"/>
      <c r="O12" s="79"/>
      <c r="P12" s="79"/>
      <c r="Q12" s="79"/>
      <c r="R12" s="79"/>
      <c r="S12" s="70"/>
    </row>
    <row r="13" spans="2:19" ht="12.75">
      <c r="B13" s="19" t="s">
        <v>4</v>
      </c>
      <c r="C13" s="17"/>
      <c r="D13" s="17"/>
      <c r="E13" s="17"/>
      <c r="F13" s="73"/>
      <c r="G13" s="49"/>
      <c r="H13" s="49"/>
      <c r="I13" s="49"/>
      <c r="K13" s="69"/>
      <c r="L13" s="2"/>
      <c r="M13" s="2"/>
      <c r="N13" s="2"/>
      <c r="O13" s="2"/>
      <c r="P13" s="2"/>
      <c r="Q13" s="2"/>
      <c r="R13" s="2"/>
      <c r="S13" s="70"/>
    </row>
    <row r="14" spans="2:19" ht="12.75">
      <c r="B14" s="19" t="s">
        <v>5</v>
      </c>
      <c r="C14" s="17"/>
      <c r="D14" s="17"/>
      <c r="E14" s="17"/>
      <c r="F14" s="73"/>
      <c r="G14" s="49"/>
      <c r="H14" s="49"/>
      <c r="I14" s="49"/>
      <c r="K14" s="69"/>
      <c r="L14" s="79" t="s">
        <v>46</v>
      </c>
      <c r="M14" s="79"/>
      <c r="N14" s="79"/>
      <c r="O14" s="79"/>
      <c r="P14" s="79"/>
      <c r="Q14" s="79"/>
      <c r="R14" s="79"/>
      <c r="S14" s="70"/>
    </row>
    <row r="15" spans="2:19" ht="12.75">
      <c r="B15" s="19" t="s">
        <v>6</v>
      </c>
      <c r="C15" s="17"/>
      <c r="D15" s="17"/>
      <c r="E15" s="17"/>
      <c r="F15" s="73"/>
      <c r="G15" s="49"/>
      <c r="H15" s="49"/>
      <c r="I15" s="49"/>
      <c r="K15" s="69"/>
      <c r="L15" s="79"/>
      <c r="M15" s="79"/>
      <c r="N15" s="79"/>
      <c r="O15" s="79"/>
      <c r="P15" s="79"/>
      <c r="Q15" s="79"/>
      <c r="R15" s="79"/>
      <c r="S15" s="70"/>
    </row>
    <row r="16" spans="2:19" ht="12.75">
      <c r="B16" s="19" t="s">
        <v>41</v>
      </c>
      <c r="C16" s="17"/>
      <c r="D16" s="17"/>
      <c r="E16" s="17"/>
      <c r="F16" s="73"/>
      <c r="G16" s="49"/>
      <c r="H16" s="49"/>
      <c r="I16" s="49"/>
      <c r="K16" s="63"/>
      <c r="L16" s="65"/>
      <c r="M16" s="65"/>
      <c r="N16" s="65"/>
      <c r="O16" s="65"/>
      <c r="P16" s="65"/>
      <c r="Q16" s="65"/>
      <c r="R16" s="65"/>
      <c r="S16" s="66"/>
    </row>
    <row r="17" spans="2:13" ht="12.75">
      <c r="B17" s="15" t="s">
        <v>43</v>
      </c>
      <c r="C17" s="17"/>
      <c r="D17" s="17"/>
      <c r="E17" s="17"/>
      <c r="F17" s="67">
        <f>SUM(F13:F16)</f>
        <v>0</v>
      </c>
      <c r="G17" s="49"/>
      <c r="H17" s="49"/>
      <c r="I17" s="49"/>
    </row>
    <row r="18" spans="2:13" ht="12.75">
      <c r="B18" s="15" t="s">
        <v>7</v>
      </c>
      <c r="C18" s="17"/>
      <c r="D18" s="17"/>
      <c r="E18" s="17"/>
      <c r="F18" s="73"/>
      <c r="G18" s="49"/>
      <c r="H18" s="49"/>
      <c r="I18" s="49"/>
    </row>
    <row r="19" spans="2:13" ht="12.75">
      <c r="B19" s="15" t="s">
        <v>8</v>
      </c>
      <c r="C19" s="17"/>
      <c r="D19" s="17"/>
      <c r="E19" s="17"/>
      <c r="F19" s="73"/>
      <c r="G19" s="49"/>
      <c r="H19" s="49"/>
      <c r="I19" s="49"/>
    </row>
    <row r="20" spans="2:13" ht="12.75">
      <c r="B20" s="15"/>
      <c r="C20" s="17"/>
      <c r="D20" s="17"/>
      <c r="E20" s="17"/>
      <c r="F20" s="50"/>
      <c r="G20" s="49"/>
      <c r="H20" s="49"/>
      <c r="I20" s="49"/>
    </row>
    <row r="21" spans="2:13" ht="12.75">
      <c r="B21" s="15" t="s">
        <v>9</v>
      </c>
      <c r="C21" s="17"/>
      <c r="D21" s="17"/>
      <c r="E21" s="17"/>
      <c r="F21" s="49"/>
      <c r="G21" s="49"/>
      <c r="H21" s="49"/>
      <c r="I21" s="50">
        <f>SUM(F8:F11)+SUM(F17:F19)</f>
        <v>0</v>
      </c>
    </row>
    <row r="22" spans="2:13" ht="12.75">
      <c r="B22" s="15"/>
      <c r="C22" s="17"/>
      <c r="D22" s="17"/>
      <c r="E22" s="17"/>
      <c r="F22" s="50"/>
      <c r="G22" s="49"/>
      <c r="H22" s="49"/>
      <c r="I22" s="49"/>
    </row>
    <row r="23" spans="2:13" ht="12.75">
      <c r="B23" s="22" t="s">
        <v>10</v>
      </c>
      <c r="C23" s="17"/>
      <c r="D23" s="17"/>
      <c r="E23" s="17"/>
      <c r="F23" s="74"/>
      <c r="G23" s="49"/>
      <c r="H23" s="49"/>
      <c r="I23" s="49"/>
    </row>
    <row r="24" spans="2:13" ht="12.75">
      <c r="B24" s="15"/>
      <c r="C24" s="17"/>
      <c r="D24" s="17"/>
      <c r="E24" s="17"/>
      <c r="F24" s="50"/>
      <c r="G24" s="49"/>
      <c r="H24" s="49"/>
      <c r="I24" s="49"/>
    </row>
    <row r="25" spans="2:13" ht="15">
      <c r="B25" s="15" t="s">
        <v>11</v>
      </c>
      <c r="C25" s="17"/>
      <c r="D25" s="17"/>
      <c r="E25" s="17"/>
      <c r="F25" s="49"/>
      <c r="G25" s="49"/>
      <c r="H25" s="49"/>
      <c r="I25" s="50">
        <f>IF(I21+F23&gt;0,I21+F23,0)</f>
        <v>0</v>
      </c>
      <c r="M25" s="68"/>
    </row>
    <row r="26" spans="2:13" ht="15">
      <c r="B26" s="15"/>
      <c r="C26" s="17"/>
      <c r="D26" s="17"/>
      <c r="E26" s="17"/>
      <c r="F26" s="47"/>
      <c r="G26" s="48"/>
      <c r="H26" s="48"/>
      <c r="I26" s="48"/>
      <c r="M26" s="68"/>
    </row>
    <row r="27" spans="2:13" ht="15">
      <c r="B27" s="15" t="s">
        <v>12</v>
      </c>
      <c r="C27" s="17"/>
      <c r="D27" s="17"/>
      <c r="E27" s="17"/>
      <c r="F27" s="75"/>
      <c r="G27" s="48"/>
      <c r="H27" s="48"/>
      <c r="I27" s="48"/>
      <c r="M27" s="68"/>
    </row>
    <row r="28" spans="2:13" ht="12.75">
      <c r="B28" s="15"/>
      <c r="C28" s="17"/>
      <c r="D28" s="17"/>
      <c r="E28" s="17"/>
      <c r="F28" s="50"/>
      <c r="G28" s="49"/>
      <c r="H28" s="49"/>
      <c r="I28" s="49"/>
    </row>
    <row r="29" spans="2:13" ht="12.75">
      <c r="B29" s="15" t="s">
        <v>13</v>
      </c>
      <c r="C29" s="17"/>
      <c r="D29" s="17"/>
      <c r="E29" s="17"/>
      <c r="F29" s="49"/>
      <c r="G29" s="49"/>
      <c r="H29" s="49"/>
      <c r="I29" s="50">
        <f>-I25*F27/100</f>
        <v>0</v>
      </c>
    </row>
    <row r="30" spans="2:13" ht="12.75">
      <c r="B30" s="15"/>
      <c r="C30" s="17"/>
      <c r="D30" s="17"/>
      <c r="E30" s="17"/>
      <c r="F30" s="50"/>
      <c r="G30" s="49"/>
      <c r="H30" s="49"/>
      <c r="I30" s="49"/>
    </row>
    <row r="31" spans="2:13" ht="12.75">
      <c r="B31" s="15" t="s">
        <v>14</v>
      </c>
      <c r="C31" s="17"/>
      <c r="D31" s="17"/>
      <c r="E31" s="17"/>
      <c r="F31" s="74"/>
      <c r="G31" s="49"/>
      <c r="H31" s="49"/>
      <c r="I31" s="49"/>
    </row>
    <row r="32" spans="2:13" ht="12.75">
      <c r="B32" s="15" t="s">
        <v>15</v>
      </c>
      <c r="C32" s="17"/>
      <c r="D32" s="17"/>
      <c r="E32" s="17"/>
      <c r="F32" s="57">
        <f>IF(F11="",0,F11*-1)</f>
        <v>0</v>
      </c>
      <c r="G32" s="49"/>
      <c r="H32" s="49"/>
      <c r="I32" s="49"/>
    </row>
    <row r="33" spans="1:9" ht="12.75">
      <c r="B33" s="15" t="s">
        <v>16</v>
      </c>
      <c r="C33" s="17"/>
      <c r="D33" s="17"/>
      <c r="E33" s="17"/>
      <c r="F33" s="74"/>
      <c r="G33" s="49"/>
      <c r="H33" s="49"/>
      <c r="I33" s="49"/>
    </row>
    <row r="34" spans="1:9" ht="12.75">
      <c r="B34" s="23"/>
      <c r="C34" s="17"/>
      <c r="D34" s="17"/>
      <c r="E34" s="17"/>
      <c r="F34" s="17"/>
      <c r="G34" s="8"/>
      <c r="H34" s="8"/>
      <c r="I34" s="8"/>
    </row>
    <row r="35" spans="1:9" ht="18">
      <c r="B35" s="53" t="s">
        <v>2</v>
      </c>
      <c r="C35" s="54"/>
      <c r="D35" s="54"/>
      <c r="E35" s="54"/>
      <c r="F35" s="54"/>
      <c r="G35" s="54"/>
      <c r="H35" s="54"/>
      <c r="I35" s="55">
        <f>I21+I29+F31+F32+F33</f>
        <v>0</v>
      </c>
    </row>
    <row r="36" spans="1:9" ht="12.75">
      <c r="B36" s="24"/>
      <c r="C36" s="25"/>
      <c r="D36" s="25"/>
      <c r="E36" s="25"/>
      <c r="F36" s="25"/>
      <c r="G36" s="25"/>
      <c r="H36" s="25"/>
      <c r="I36" s="26"/>
    </row>
    <row r="37" spans="1:9" ht="12.75">
      <c r="B37" s="23"/>
      <c r="C37" s="17"/>
      <c r="D37" s="17"/>
      <c r="E37" s="17"/>
      <c r="F37" s="17"/>
      <c r="G37" s="8"/>
      <c r="H37" s="8"/>
      <c r="I37" s="8"/>
    </row>
    <row r="38" spans="1:9" ht="15">
      <c r="B38" s="27" t="s">
        <v>17</v>
      </c>
      <c r="C38" s="28"/>
      <c r="D38" s="28"/>
      <c r="E38" s="29"/>
      <c r="F38" s="29"/>
      <c r="G38" s="30"/>
      <c r="H38" s="30"/>
      <c r="I38" s="30"/>
    </row>
    <row r="39" spans="1:9" ht="12.75">
      <c r="B39" s="15"/>
      <c r="C39" s="15"/>
      <c r="D39" s="15"/>
      <c r="E39" s="17"/>
      <c r="F39" s="17"/>
      <c r="G39" s="8"/>
      <c r="H39" s="8"/>
      <c r="I39" s="8"/>
    </row>
    <row r="40" spans="1:9" ht="12.75">
      <c r="B40" s="15" t="s">
        <v>18</v>
      </c>
      <c r="C40" s="15"/>
      <c r="D40" s="15"/>
      <c r="E40" s="17"/>
      <c r="F40" s="8"/>
      <c r="G40" s="8"/>
      <c r="H40" s="8"/>
      <c r="I40" s="50">
        <f>IF(-F31-F33&gt;(-F23),+(-F23)*F27/100,0)</f>
        <v>0</v>
      </c>
    </row>
    <row r="41" spans="1:9" ht="12.75">
      <c r="B41" s="15"/>
      <c r="C41" s="15"/>
      <c r="D41" s="15"/>
      <c r="E41" s="17"/>
      <c r="F41" s="20"/>
      <c r="G41" s="8"/>
      <c r="H41" s="8"/>
      <c r="I41" s="51"/>
    </row>
    <row r="42" spans="1:9" ht="12.75">
      <c r="B42" s="15" t="s">
        <v>19</v>
      </c>
      <c r="C42" s="15"/>
      <c r="D42" s="15"/>
      <c r="E42" s="17"/>
      <c r="F42" s="8"/>
      <c r="G42" s="8"/>
      <c r="H42" s="8"/>
      <c r="I42" s="50">
        <f>-F31-F32-F33-I40</f>
        <v>0</v>
      </c>
    </row>
    <row r="43" spans="1:9" ht="12.75">
      <c r="B43" s="15"/>
      <c r="C43" s="15"/>
      <c r="D43" s="15"/>
      <c r="E43" s="17"/>
      <c r="F43" s="20"/>
      <c r="G43" s="8"/>
      <c r="H43" s="8"/>
      <c r="I43" s="8"/>
    </row>
    <row r="44" spans="1:9" ht="12.75">
      <c r="B44" s="15" t="s">
        <v>20</v>
      </c>
      <c r="C44" s="15"/>
      <c r="D44" s="15"/>
      <c r="E44" s="17"/>
      <c r="F44" s="8"/>
      <c r="G44" s="8"/>
      <c r="H44" s="8"/>
      <c r="I44" s="21">
        <f>(1-F27/100)</f>
        <v>1</v>
      </c>
    </row>
    <row r="45" spans="1:9" ht="12.75">
      <c r="B45" s="15"/>
      <c r="C45" s="15"/>
      <c r="D45" s="15"/>
      <c r="E45" s="17"/>
      <c r="F45" s="20"/>
      <c r="G45" s="8"/>
      <c r="H45" s="8"/>
      <c r="I45" s="8"/>
    </row>
    <row r="46" spans="1:9" ht="12.75">
      <c r="B46" s="15" t="s">
        <v>21</v>
      </c>
      <c r="C46" s="15"/>
      <c r="D46" s="15"/>
      <c r="E46" s="17"/>
      <c r="F46" s="8"/>
      <c r="G46" s="8"/>
      <c r="H46" s="8"/>
      <c r="I46" s="50">
        <f>IF((-F31-F33)&gt;F23,(I42)/I44,I40/I44)</f>
        <v>0</v>
      </c>
    </row>
    <row r="47" spans="1:9" ht="12.75">
      <c r="B47" s="15"/>
      <c r="C47" s="17"/>
      <c r="D47" s="17"/>
      <c r="E47" s="17"/>
      <c r="F47" s="20"/>
      <c r="G47" s="8"/>
      <c r="H47" s="8"/>
      <c r="I47" s="51"/>
    </row>
    <row r="48" spans="1:9" ht="12.75">
      <c r="A48"/>
      <c r="B48" s="31" t="s">
        <v>22</v>
      </c>
      <c r="C48" s="32"/>
      <c r="D48" s="32"/>
      <c r="E48" s="32"/>
      <c r="F48" s="32"/>
      <c r="G48" s="32"/>
      <c r="H48" s="32"/>
      <c r="I48" s="52">
        <f>+I46-I21</f>
        <v>0</v>
      </c>
    </row>
    <row r="49" spans="2:20">
      <c r="B49" s="16"/>
      <c r="C49" s="17"/>
      <c r="D49" s="17"/>
      <c r="E49" s="17"/>
      <c r="F49" s="17"/>
      <c r="G49" s="8"/>
      <c r="H49" s="8"/>
      <c r="I49" s="8"/>
    </row>
    <row r="50" spans="2:20" ht="18">
      <c r="B50" s="90" t="s">
        <v>26</v>
      </c>
      <c r="C50" s="91"/>
      <c r="D50" s="91"/>
      <c r="E50" s="91"/>
      <c r="F50" s="91"/>
      <c r="G50" s="91"/>
      <c r="H50" s="91"/>
      <c r="I50" s="92"/>
    </row>
    <row r="51" spans="2:20">
      <c r="B51" s="16"/>
      <c r="C51" s="16"/>
      <c r="D51" s="16"/>
      <c r="E51" s="16"/>
      <c r="F51" s="16"/>
      <c r="G51" s="16"/>
      <c r="H51" s="16"/>
      <c r="I51" s="16"/>
    </row>
    <row r="52" spans="2:20" ht="18">
      <c r="B52" s="37" t="s">
        <v>27</v>
      </c>
      <c r="D52" s="87" t="s">
        <v>35</v>
      </c>
      <c r="E52" s="87"/>
      <c r="F52" s="16"/>
      <c r="G52" s="16"/>
      <c r="H52" s="16"/>
      <c r="I52" s="56" t="s">
        <v>32</v>
      </c>
    </row>
    <row r="53" spans="2:20" ht="12.75" customHeight="1">
      <c r="B53" s="42"/>
      <c r="C53" s="16"/>
      <c r="D53" s="88" t="s">
        <v>42</v>
      </c>
      <c r="E53" s="88"/>
      <c r="F53" s="16"/>
      <c r="G53" s="16"/>
      <c r="H53" s="16"/>
      <c r="I53" s="38"/>
    </row>
    <row r="54" spans="2:20" ht="26.25" customHeight="1">
      <c r="C54" s="16"/>
      <c r="D54" s="40" t="str">
        <f>IF(B55="Mælk","Angiv EKM ialt pr. år",IF(B55="Slagtesvin","Antal prod slagtesvin, stk",IF(B55="Smågrise","Antal prod 30kg's grise i alt",IF(B55="Fravænnede grise","Antal prod frav. grise i alt",""))))</f>
        <v/>
      </c>
      <c r="E54" s="41" t="str">
        <f>IF(B55="","",IF(B55="Slagtesvin","Gns. slagtevægt slsvin, kg.","Skal ikke udfyldes"))</f>
        <v/>
      </c>
      <c r="F54" s="16"/>
      <c r="G54" s="16"/>
      <c r="H54" s="16"/>
      <c r="I54" s="8"/>
    </row>
    <row r="55" spans="2:20" ht="15">
      <c r="B55" s="78"/>
      <c r="C55" s="33"/>
      <c r="D55" s="77"/>
      <c r="E55" s="76"/>
      <c r="F55" s="33"/>
      <c r="G55" s="8"/>
      <c r="H55" s="8"/>
      <c r="I55" s="39" t="str">
        <f>IF(B55="Mælk",D55,IF(B55="Slagtesvin",D55*E55,IF(B55="Smågrise",D55,IF(B55="Fravænnede grise",D55,""))))</f>
        <v/>
      </c>
    </row>
    <row r="57" spans="2:20" ht="18">
      <c r="B57" s="8"/>
      <c r="C57" s="8"/>
      <c r="D57" s="87" t="s">
        <v>52</v>
      </c>
      <c r="E57" s="87"/>
      <c r="F57" s="8"/>
      <c r="G57" s="8"/>
      <c r="H57" s="8"/>
      <c r="I57" s="56" t="s">
        <v>33</v>
      </c>
      <c r="L57" s="81" t="s">
        <v>54</v>
      </c>
      <c r="M57" s="82"/>
      <c r="N57" s="82"/>
      <c r="O57" s="82"/>
      <c r="P57" s="82"/>
      <c r="Q57" s="82"/>
      <c r="R57" s="82"/>
      <c r="S57" s="82"/>
      <c r="T57" s="83"/>
    </row>
    <row r="58" spans="2:20" ht="13.5" customHeight="1">
      <c r="C58" s="34"/>
      <c r="D58" s="88" t="s">
        <v>42</v>
      </c>
      <c r="E58" s="88"/>
      <c r="H58" s="35"/>
      <c r="I58" s="38"/>
      <c r="L58" s="84"/>
      <c r="M58" s="85"/>
      <c r="N58" s="85"/>
      <c r="O58" s="85"/>
      <c r="P58" s="85"/>
      <c r="Q58" s="85"/>
      <c r="R58" s="85"/>
      <c r="S58" s="85"/>
      <c r="T58" s="86"/>
    </row>
    <row r="59" spans="2:20" ht="27.75" customHeight="1">
      <c r="B59" s="43"/>
      <c r="C59" s="34"/>
      <c r="D59" s="46" t="str">
        <f>IF(B55="Mælk","Prisen pr. kg. EKM leveret ",IF(B55="Slagtesvin","Gns. pris pr kg slagtesvin (afreg.)",IF(B55="Smågrise","Smågrise salgspris pr stk",IF(B55="Fravænnede grise","7-kg's grise salgspris pr. stk.",""))))</f>
        <v/>
      </c>
      <c r="H59" s="35"/>
    </row>
    <row r="60" spans="2:20">
      <c r="B60" s="8"/>
      <c r="C60" s="8"/>
      <c r="D60" s="77"/>
      <c r="E60" s="58"/>
      <c r="F60" s="58"/>
      <c r="H60" s="8"/>
      <c r="I60" s="1" t="str">
        <f>IF(D60="","",D60)</f>
        <v/>
      </c>
    </row>
    <row r="61" spans="2:20">
      <c r="B61" s="8"/>
      <c r="C61" s="8"/>
      <c r="D61" s="2"/>
      <c r="E61" s="16"/>
      <c r="F61" s="16"/>
      <c r="H61" s="8"/>
    </row>
    <row r="62" spans="2:20" ht="18">
      <c r="B62" s="8"/>
      <c r="C62" s="8"/>
      <c r="D62" s="87" t="s">
        <v>36</v>
      </c>
      <c r="E62" s="87"/>
      <c r="F62" s="16"/>
      <c r="H62" s="8"/>
      <c r="I62" s="89" t="s">
        <v>34</v>
      </c>
    </row>
    <row r="63" spans="2:20" ht="14.25" customHeight="1">
      <c r="B63" s="8"/>
      <c r="C63" s="8"/>
      <c r="D63" s="88" t="s">
        <v>42</v>
      </c>
      <c r="E63" s="88"/>
      <c r="F63" s="16"/>
      <c r="H63" s="8"/>
      <c r="I63" s="89"/>
    </row>
    <row r="64" spans="2:20">
      <c r="B64" s="8"/>
      <c r="C64" s="8"/>
      <c r="D64" s="2"/>
      <c r="E64" s="16"/>
      <c r="F64" s="16"/>
      <c r="H64" s="8"/>
    </row>
    <row r="65" spans="2:20">
      <c r="B65" s="8"/>
      <c r="C65" s="8"/>
      <c r="D65" s="2" t="str">
        <f>IF(B55="","",IF(B55="Slagtesvin","Angiv FRATS eller alm. Slagtesvin","Skal ikke udfyldes"))</f>
        <v/>
      </c>
      <c r="E65" s="16" t="str">
        <f>IF(B55="","",IF(B55="Slagtesvin","Angiv evt anden faktor end standard**","Skal ikke udfyldes"))</f>
        <v/>
      </c>
      <c r="F65" s="16"/>
      <c r="H65" s="8"/>
      <c r="I65" s="1" t="str">
        <f>IF(B55="Mælk",I48/I55,IF(B55="Slagtesvin",(I48/I55)/IF(E66=0,IF(D66="FRATS",0.67,0.49),E66),IF(B55="Smågrise",I48/I55,IF(B55="Fravænnede grise",I48/I55,""))))</f>
        <v/>
      </c>
      <c r="L65" s="59" t="s">
        <v>53</v>
      </c>
      <c r="M65" s="60"/>
      <c r="N65" s="60"/>
      <c r="O65" s="61"/>
      <c r="P65" s="61"/>
      <c r="Q65" s="61"/>
      <c r="R65" s="61"/>
      <c r="S65" s="61"/>
      <c r="T65" s="62"/>
    </row>
    <row r="66" spans="2:20">
      <c r="B66" s="8"/>
      <c r="C66" s="8"/>
      <c r="D66" s="77"/>
      <c r="E66" s="76"/>
      <c r="F66" s="16"/>
      <c r="H66" s="8"/>
      <c r="L66" s="63" t="s">
        <v>40</v>
      </c>
      <c r="M66" s="64"/>
      <c r="N66" s="64"/>
      <c r="O66" s="65"/>
      <c r="P66" s="65"/>
      <c r="Q66" s="65"/>
      <c r="R66" s="65"/>
      <c r="S66" s="65"/>
      <c r="T66" s="66"/>
    </row>
    <row r="67" spans="2:20">
      <c r="B67" s="8"/>
      <c r="C67" s="8"/>
      <c r="D67" s="2"/>
      <c r="E67" s="16"/>
      <c r="F67" s="16"/>
      <c r="H67" s="8"/>
    </row>
    <row r="68" spans="2:20" ht="23.25" customHeight="1">
      <c r="B68" s="53" t="s">
        <v>37</v>
      </c>
      <c r="C68" s="54"/>
      <c r="D68" s="54"/>
      <c r="E68" s="54"/>
      <c r="F68" s="54"/>
      <c r="G68" s="54"/>
      <c r="H68" s="54"/>
      <c r="I68" s="55" t="str">
        <f>IFERROR(I60+I65,"")</f>
        <v/>
      </c>
    </row>
    <row r="69" spans="2:20">
      <c r="B69" s="8"/>
      <c r="C69" s="8"/>
      <c r="D69" s="2"/>
      <c r="E69" s="16"/>
      <c r="F69" s="16"/>
      <c r="H69" s="8"/>
    </row>
    <row r="71" spans="2:20" ht="12.75" hidden="1">
      <c r="D71" s="4" t="s">
        <v>29</v>
      </c>
      <c r="N71" s="3"/>
    </row>
    <row r="72" spans="2:20" ht="12.75" hidden="1">
      <c r="D72" s="4" t="s">
        <v>30</v>
      </c>
    </row>
    <row r="73" spans="2:20" ht="12.75" hidden="1">
      <c r="D73" s="4" t="s">
        <v>28</v>
      </c>
    </row>
    <row r="74" spans="2:20" ht="12.75" hidden="1">
      <c r="D74" s="4" t="s">
        <v>31</v>
      </c>
    </row>
    <row r="75" spans="2:20" hidden="1"/>
    <row r="76" spans="2:20" hidden="1">
      <c r="B76" s="44"/>
      <c r="C76" s="36"/>
      <c r="D76" s="36" t="s">
        <v>38</v>
      </c>
      <c r="E76" s="36"/>
      <c r="F76" s="36"/>
      <c r="G76" s="36"/>
      <c r="H76" s="36"/>
      <c r="I76" s="45"/>
    </row>
    <row r="77" spans="2:20" hidden="1">
      <c r="D77" s="1" t="s">
        <v>39</v>
      </c>
    </row>
  </sheetData>
  <dataConsolidate/>
  <mergeCells count="12">
    <mergeCell ref="D63:E63"/>
    <mergeCell ref="I62:I63"/>
    <mergeCell ref="B50:I50"/>
    <mergeCell ref="D52:E52"/>
    <mergeCell ref="D53:E53"/>
    <mergeCell ref="D57:E57"/>
    <mergeCell ref="D58:E58"/>
    <mergeCell ref="L4:S5"/>
    <mergeCell ref="L9:R12"/>
    <mergeCell ref="L14:R15"/>
    <mergeCell ref="L57:T58"/>
    <mergeCell ref="D62:E62"/>
  </mergeCells>
  <conditionalFormatting sqref="D55">
    <cfRule type="expression" dxfId="9" priority="11">
      <formula>$D$55&gt;999</formula>
    </cfRule>
  </conditionalFormatting>
  <conditionalFormatting sqref="I55">
    <cfRule type="expression" dxfId="8" priority="10">
      <formula>$I$55&gt;999</formula>
    </cfRule>
  </conditionalFormatting>
  <conditionalFormatting sqref="D60">
    <cfRule type="expression" dxfId="7" priority="3">
      <formula>$D$60&gt;=100</formula>
    </cfRule>
    <cfRule type="expression" dxfId="6" priority="9">
      <formula>$D$60&lt;100</formula>
    </cfRule>
  </conditionalFormatting>
  <conditionalFormatting sqref="I60">
    <cfRule type="expression" dxfId="5" priority="2">
      <formula>$I$60&gt;=100</formula>
    </cfRule>
    <cfRule type="expression" dxfId="4" priority="8">
      <formula>$I$60&lt;100</formula>
    </cfRule>
  </conditionalFormatting>
  <conditionalFormatting sqref="I65">
    <cfRule type="expression" dxfId="3" priority="4">
      <formula>$I$65&lt;100</formula>
    </cfRule>
    <cfRule type="expression" dxfId="2" priority="7">
      <formula>$I$60&lt;100</formula>
    </cfRule>
  </conditionalFormatting>
  <conditionalFormatting sqref="I68">
    <cfRule type="expression" dxfId="1" priority="5">
      <formula>$I$68&lt;100</formula>
    </cfRule>
  </conditionalFormatting>
  <conditionalFormatting sqref="F32">
    <cfRule type="expression" dxfId="0" priority="1">
      <formula>$F$32=0</formula>
    </cfRule>
  </conditionalFormatting>
  <dataValidations count="2">
    <dataValidation type="list" allowBlank="1" showInputMessage="1" showErrorMessage="1" sqref="B55" xr:uid="{50BD8EE3-8741-48AB-8CA7-3404CF3D344D}">
      <formula1>$D$70:$D$74</formula1>
    </dataValidation>
    <dataValidation type="list" allowBlank="1" showInputMessage="1" showErrorMessage="1" sqref="D66" xr:uid="{04E66171-D79F-4FC7-A832-E183F9BB0C02}">
      <formula1>$D$76:$D$77</formula1>
    </dataValidation>
  </dataValidations>
  <pageMargins left="0.7" right="0.7" top="0.75" bottom="0.75" header="0.3" footer="0.3"/>
  <pageSetup paperSize="9" orientation="portrait" r:id="rId1"/>
  <ignoredErrors>
    <ignoredError sqref="F1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AB62BD6ABF021C48BE75042815F39722" ma:contentTypeVersion="102" ma:contentTypeDescription="Den primære contenttype der anvendes på Landbrugsinfo" ma:contentTypeScope="" ma:versionID="1c0ff23ae624b1129389577fa7b5422e">
  <xsd:schema xmlns:xsd="http://www.w3.org/2001/XMLSchema" xmlns:xs="http://www.w3.org/2001/XMLSchema" xmlns:p="http://schemas.microsoft.com/office/2006/metadata/properties" xmlns:ns1="http://schemas.microsoft.com/sharepoint/v3" xmlns:ns2="3f8883b8-a613-49b8-9e7a-815b7776ebd6" xmlns:ns3="5aa14257-579e-4a1f-bbbb-3c8dd7393476" xmlns:ns4="303eeafb-7dff-46db-9396-e9c651f530ea" targetNamespace="http://schemas.microsoft.com/office/2006/metadata/properties" ma:root="true" ma:fieldsID="7c556901e72bf1944cd2379123621c08" ns1:_="" ns2:_="" ns3:_="" ns4:_="">
    <xsd:import namespace="http://schemas.microsoft.com/sharepoint/v3"/>
    <xsd:import namespace="3f8883b8-a613-49b8-9e7a-815b7776ebd6"/>
    <xsd:import namespace="5aa14257-579e-4a1f-bbbb-3c8dd7393476"/>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element ref="ns2:Afrapportering" minOccurs="0"/>
                <xsd:element ref="ns3:Kontaktpersoner" minOccurs="0"/>
                <xsd:element ref="ns3:Skribenter" minOccurs="0"/>
                <xsd:element ref="ns2: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8883b8-a613-49b8-9e7a-815b7776ebd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5" nillable="true" ma:displayName="Afrapportering" ma:list="{126d356a-4f5c-4bbb-91a6-e07af1934e19}" ma:internalName="Afrapportering" ma:showField="LinkTitleNoMenu" ma:web="{303eeafb-7dff-46db-9396-e9c651f530ea}">
      <xsd:simpleType>
        <xsd:restriction base="dms:Unknown"/>
      </xsd:simpleType>
    </xsd:element>
    <xsd:element name="ProjectID" ma:index="78" nillable="true" ma:displayName="ProjectID (system)" ma:internalName="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6"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7"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descriptio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description=""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ynamicPublishingContent11 xmlns="http://schemas.microsoft.com/sharepoint/v3" xsi:nil="true"/>
    <DynamicPublishingContent14 xmlns="http://schemas.microsoft.com/sharepoint/v3" xsi:nil="true"/>
    <TaksonomiTaxHTField0 xmlns="3f8883b8-a613-49b8-9e7a-815b7776ebd6">
      <Terms xmlns="http://schemas.microsoft.com/office/infopath/2007/PartnerControls"/>
    </TaksonomiTaxHTField0>
    <FinanceYear xmlns="3f8883b8-a613-49b8-9e7a-815b7776ebd6" xsi:nil="true"/>
    <Ansvarligafdeling xmlns="3f8883b8-a613-49b8-9e7a-815b7776ebd6">52</Ansvarligafdeling>
    <NetSkabelonValue xmlns="3f8883b8-a613-49b8-9e7a-815b7776ebd6" xsi:nil="true"/>
    <HitCount xmlns="3f8883b8-a613-49b8-9e7a-815b7776ebd6">0</HitCount>
    <WebInfoMultiSelect xmlns="3f8883b8-a613-49b8-9e7a-815b7776ebd6" xsi:nil="true"/>
    <GammelURL xmlns="3f8883b8-a613-49b8-9e7a-815b7776ebd6" xsi:nil="true"/>
    <PublishingRollupImage xmlns="http://schemas.microsoft.com/sharepoint/v3" xsi:nil="true"/>
    <Revisionsdato xmlns="5aa14257-579e-4a1f-bbbb-3c8dd7393476">2020-11-30T13:49:00+00:00</Revisionsdato>
    <DynamicPublishingContent5 xmlns="http://schemas.microsoft.com/sharepoint/v3" xsi:nil="true"/>
    <DynamicPublishingContent12 xmlns="http://schemas.microsoft.com/sharepoint/v3" xsi:nil="true"/>
    <PublishingContactEmail xmlns="http://schemas.microsoft.com/sharepoint/v3" xsi:nil="true"/>
    <HeaderStyleDefinitions xmlns="http://schemas.microsoft.com/sharepoint/v3" xsi:nil="true"/>
    <Rettighedsgruppe xmlns="3f8883b8-a613-49b8-9e7a-815b7776ebd6">1</Rettighedsgruppe>
    <Afsender xmlns="3f8883b8-a613-49b8-9e7a-815b7776ebd6">2</Afsender>
    <DynamicPublishingContent4 xmlns="http://schemas.microsoft.com/sharepoint/v3" xsi:nil="true"/>
    <Skribenter xmlns="5aa14257-579e-4a1f-bbbb-3c8dd7393476">
      <UserInfo>
        <DisplayName/>
        <AccountId xsi:nil="true"/>
        <AccountType/>
      </UserInfo>
    </Skribenter>
    <PublishingVariationRelationshipLinkFieldID xmlns="http://schemas.microsoft.com/sharepoint/v3">
      <Url xsi:nil="true"/>
      <Description xsi:nil="true"/>
    </PublishingVariationRelationshipLinkFieldID>
    <PublishingPageContent xmlns="http://schemas.microsoft.com/sharepoint/v3" xsi:nil="true"/>
    <IsHiddenFromRollup xmlns="3f8883b8-a613-49b8-9e7a-815b7776ebd6">0</IsHiddenFromRollup>
    <DynamicPublishingContent7 xmlns="http://schemas.microsoft.com/sharepoint/v3" xsi:nil="true"/>
    <DynamicPublishingContent6 xmlns="http://schemas.microsoft.com/sharepoint/v3" xsi:nil="true"/>
    <Bekraeftelsesdato xmlns="5aa14257-579e-4a1f-bbbb-3c8dd7393476">2020-11-30T13:49:00+00:00</Bekraeftelsesdato>
    <DynamicPublishingContent1 xmlns="http://schemas.microsoft.com/sharepoint/v3" xsi:nil="true"/>
    <Projekter xmlns="3f8883b8-a613-49b8-9e7a-815b7776ebd6" xsi:nil="true"/>
    <DynamicPublishingContent13 xmlns="http://schemas.microsoft.com/sharepoint/v3" xsi:nil="true"/>
    <PublishingVariationGroupID xmlns="http://schemas.microsoft.com/sharepoint/v3" xsi:nil="true"/>
    <ArticleStartDate xmlns="http://schemas.microsoft.com/sharepoint/v3">2020-11-30T13:50:25+00:00</ArticleStartDate>
    <Listekode xmlns="5aa14257-579e-4a1f-bbbb-3c8dd7393476" xsi:nil="true"/>
    <Arkiveringsdato xmlns="3f8883b8-a613-49b8-9e7a-815b7776ebd6">2099-12-31T23:00:00+00:00</Arkiveringsdato>
    <HideInRollups xmlns="3f8883b8-a613-49b8-9e7a-815b7776ebd6">false</HideInRollups>
    <DynamicPublishingContent0 xmlns="http://schemas.microsoft.com/sharepoint/v3" xsi:nil="true"/>
    <PermalinkID xmlns="3f8883b8-a613-49b8-9e7a-815b7776ebd6">1879c7e5-4929-45ab-9172-fca81ac9cf54</PermalinkID>
    <ArticleByLine xmlns="http://schemas.microsoft.com/sharepoint/v3" xsi:nil="true"/>
    <PublishingImageCaption xmlns="http://schemas.microsoft.com/sharepoint/v3" xsi:nil="true"/>
    <Forfattere xmlns="5aa14257-579e-4a1f-bbbb-3c8dd7393476">
      <UserInfo>
        <DisplayName>i:0e.t|dlbr idp|001loc@prod.dli</DisplayName>
        <AccountId>38067</AccountId>
        <AccountType/>
      </UserInfo>
    </Forfattere>
    <DynamicPublishingContent3 xmlns="http://schemas.microsoft.com/sharepoint/v3" xsi:nil="true"/>
    <Sorteringsorden xmlns="5aa14257-579e-4a1f-bbbb-3c8dd7393476" xsi:nil="true"/>
    <EnclosureFor xmlns="3f8883b8-a613-49b8-9e7a-815b7776ebd6">
      <Url xsi:nil="true"/>
      <Description xsi:nil="true"/>
    </EnclosureFor>
    <Audience xmlns="http://schemas.microsoft.com/sharepoint/v3" xsi:nil="true"/>
    <PublishingPageImage xmlns="http://schemas.microsoft.com/sharepoint/v3" xsi:nil="true"/>
    <DynamicPublishingContent2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Ingen_x0020_besked_x0020_ved_x0020_arkivering xmlns="3f8883b8-a613-49b8-9e7a-815b7776ebd6">true</Ingen_x0020_besked_x0020_ved_x0020_arkivering>
    <Bevillingsgivere xmlns="3f8883b8-a613-49b8-9e7a-815b7776ebd6" xsi:nil="true"/>
    <WebInfoLawCodes xmlns="3f8883b8-a613-49b8-9e7a-815b7776ebd6" xsi:nil="true"/>
    <PublishingContactPicture xmlns="http://schemas.microsoft.com/sharepoint/v3">
      <Url xsi:nil="true"/>
      <Description xsi:nil="true"/>
    </PublishingContactPicture>
    <Informationsserie xmlns="5aa14257-579e-4a1f-bbbb-3c8dd7393476" xsi:nil="true"/>
    <ProjectID xmlns="3f8883b8-a613-49b8-9e7a-815b7776ebd6">X1220X</ProjectID>
    <PublishingStartDate xmlns="http://schemas.microsoft.com/sharepoint/v3" xsi:nil="true"/>
    <WebInfoSubjects xmlns="3f8883b8-a613-49b8-9e7a-815b7776ebd6" xsi:nil="true"/>
    <Kontaktpersoner xmlns="5aa14257-579e-4a1f-bbbb-3c8dd7393476">
      <UserInfo>
        <DisplayName/>
        <AccountId xsi:nil="true"/>
        <AccountType/>
      </UserInfo>
    </Kontaktpersoner>
    <DynamicPublishingContent9 xmlns="http://schemas.microsoft.com/sharepoint/v3" xsi:nil="true"/>
    <DynamicPublishingContent10 xmlns="http://schemas.microsoft.com/sharepoint/v3" xsi:nil="true"/>
    <Afrapportering xmlns="3f8883b8-a613-49b8-9e7a-815b7776ebd6">1220;#Økonomiske data som grundlag for optimering</Afrapportering>
    <PublishingContact xmlns="http://schemas.microsoft.com/sharepoint/v3">
      <UserInfo>
        <DisplayName/>
        <AccountId xsi:nil="true"/>
        <AccountType/>
      </UserInfo>
    </PublishingContact>
    <PublishingContactName xmlns="http://schemas.microsoft.com/sharepoint/v3" xsi:nil="true"/>
    <Noegleord xmlns="5aa14257-579e-4a1f-bbbb-3c8dd7393476" xsi:nil="true"/>
    <DynamicPublishingContent8 xmlns="http://schemas.microsoft.com/sharepoint/v3" xsi:nil="true"/>
    <TaxCatchAll xmlns="303eeafb-7dff-46db-9396-e9c651f530ea"/>
    <Comments xmlns="http://schemas.microsoft.com/sharepoint/v3">Regneark, der beregner konsolidering og nulpunkskonsolidering i forbindelse med budgetlægning.
</Comments>
    <Nummer xmlns="5aa14257-579e-4a1f-bbbb-3c8dd7393476" xsi:nil="true"/>
    <_dlc_DocId xmlns="303eeafb-7dff-46db-9396-e9c651f530ea">LBINFO-340003824-226</_dlc_DocId>
    <_dlc_DocIdUrl xmlns="303eeafb-7dff-46db-9396-e9c651f530ea">
      <Url>https://sp.landbrugsinfo.dk/Afrapportering/business/2020/_layouts/DocIdRedir.aspx?ID=LBINFO-340003824-226</Url>
      <Description>LBINFO-340003824-226</Description>
    </_dlc_DocIdUrl>
  </documentManagement>
</p:properties>
</file>

<file path=customXml/itemProps1.xml><?xml version="1.0" encoding="utf-8"?>
<ds:datastoreItem xmlns:ds="http://schemas.openxmlformats.org/officeDocument/2006/customXml" ds:itemID="{6DAB4993-6807-4852-94CF-C7628872F17D}"/>
</file>

<file path=customXml/itemProps2.xml><?xml version="1.0" encoding="utf-8"?>
<ds:datastoreItem xmlns:ds="http://schemas.openxmlformats.org/officeDocument/2006/customXml" ds:itemID="{4DAD4A08-310A-4D2B-8411-BF71F2F35FC2}"/>
</file>

<file path=customXml/itemProps3.xml><?xml version="1.0" encoding="utf-8"?>
<ds:datastoreItem xmlns:ds="http://schemas.openxmlformats.org/officeDocument/2006/customXml" ds:itemID="{040A7E53-84C8-4EBA-82A4-E596716BD923}"/>
</file>

<file path=customXml/itemProps4.xml><?xml version="1.0" encoding="utf-8"?>
<ds:datastoreItem xmlns:ds="http://schemas.openxmlformats.org/officeDocument/2006/customXml" ds:itemID="{0ECA00F6-787E-4697-8EF1-1AF1DC0A47B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Konsolideringsanalyse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 1 konsolideringsanalyse til budget</dc:title>
  <dc:creator>Mads Toldam Torp</dc:creator>
  <cp:lastModifiedBy>Birthe Stougaard Schøtt</cp:lastModifiedBy>
  <dcterms:created xsi:type="dcterms:W3CDTF">2020-11-20T11:45:00Z</dcterms:created>
  <dcterms:modified xsi:type="dcterms:W3CDTF">2020-11-30T13:49:11Z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0x010100C568DB52D9D0A14D9B2FDCC96666E9F2007948130EC3DB064584E219954237AF3900242457EFB8B24247815D688C526CD44D00C26A9DBCB02B5C4DA1F017B836C045C00060750ADE2E6249BABB5C6118FC133DE800B6E1A9893ABA4670B08C14B9C53A30D300AB62BD6ABF021C48BE75042815F39722</vt:lpwstr>
  </property>
  <property fmtid="{D5CDD505-2E9C-101B-9397-08002B2CF9AE}" pid="3" name="_dlc_DocIdItemGuid">
    <vt:lpwstr>d6d0bf26-bda7-472f-a626-cb9af2a6cb4c</vt:lpwstr>
  </property>
  <property fmtid="{D5CDD505-2E9C-101B-9397-08002B2CF9AE}" pid="4" name="Taksonomi">
    <vt:lpwstr/>
  </property>
</Properties>
</file>